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slicers/slicer1.xml" ContentType="application/vnd.ms-excel.slicer+xml"/>
  <Override PartName="/xl/tables/table2.xml" ContentType="application/vnd.openxmlformats-officedocument.spreadsheetml.table+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codeName="ThisWorkbook"/>
  <mc:AlternateContent xmlns:mc="http://schemas.openxmlformats.org/markup-compatibility/2006">
    <mc:Choice Requires="x15">
      <x15ac:absPath xmlns:x15ac="http://schemas.microsoft.com/office/spreadsheetml/2010/11/ac" url="https://ingov-my.sharepoint.com/personal/lpodorvanova_indot_in_gov/Documents/Desktop/16 SC_Meeting/SCM schedules/"/>
    </mc:Choice>
  </mc:AlternateContent>
  <xr:revisionPtr revIDLastSave="102" documentId="8_{A41C7750-3815-4B32-9C3E-EB17FEE22808}" xr6:coauthVersionLast="47" xr6:coauthVersionMax="47" xr10:uidLastSave="{4E8349D2-41A2-42D1-B0AA-2E221B0A97F6}"/>
  <bookViews>
    <workbookView xWindow="0" yWindow="84" windowWidth="19620" windowHeight="12276" xr2:uid="{00000000-000D-0000-FFFF-FFFF00000000}"/>
  </bookViews>
  <sheets>
    <sheet name="Sheet1" sheetId="1" r:id="rId1"/>
    <sheet name="Sheet2" sheetId="2" r:id="rId2"/>
  </sheets>
  <definedNames>
    <definedName name="Slicer_Standards_Committee__Meeting_Date">#N/A</definedName>
    <definedName name="Table">Sheet1!$B$4:$H$18</definedName>
  </definedNames>
  <calcPr calcId="191029"/>
  <extLst>
    <ext xmlns:x14="http://schemas.microsoft.com/office/spreadsheetml/2009/9/main" uri="{79F54976-1DA5-4618-B147-4CDE4B953A38}">
      <x14:workbookPr/>
    </ext>
    <ext xmlns:x15="http://schemas.microsoft.com/office/spreadsheetml/2010/11/main" uri="{46BE6895-7355-4a93-B00E-2C351335B9C9}">
      <x15:slicerCaches xmlns:x14="http://schemas.microsoft.com/office/spreadsheetml/2009/9/main">
        <x14:slicerCache r:id="rId3"/>
      </x15:slicerCaches>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17" i="1" l="1"/>
  <c r="F6" i="1"/>
  <c r="E6" i="1"/>
  <c r="C17" i="1" l="1"/>
  <c r="G17" i="1"/>
  <c r="F17" i="1"/>
  <c r="E17" i="1"/>
  <c r="D17" i="1"/>
  <c r="C6" i="1"/>
  <c r="C7" i="1"/>
  <c r="C8" i="1"/>
  <c r="C9" i="1"/>
  <c r="C10" i="1"/>
  <c r="C11" i="1"/>
  <c r="C12" i="1"/>
  <c r="C13" i="1"/>
  <c r="C14" i="1"/>
  <c r="C15" i="1"/>
  <c r="C16" i="1"/>
  <c r="C18" i="1"/>
  <c r="G18" i="1"/>
  <c r="H16" i="1"/>
  <c r="D15" i="1"/>
  <c r="F18" i="1"/>
  <c r="E18" i="1"/>
  <c r="D7" i="1"/>
  <c r="D6" i="1"/>
  <c r="G6" i="1"/>
  <c r="H6" i="1"/>
  <c r="H7" i="1"/>
  <c r="H14" i="1"/>
  <c r="H11" i="1"/>
  <c r="H8" i="1"/>
  <c r="D8" i="1"/>
  <c r="D9" i="1"/>
  <c r="D10" i="1"/>
  <c r="D11" i="1"/>
  <c r="D12" i="1"/>
  <c r="D13" i="1"/>
  <c r="D14" i="1"/>
  <c r="D16" i="1"/>
  <c r="D18" i="1"/>
  <c r="G16" i="1"/>
  <c r="H18" i="1" l="1"/>
  <c r="H15" i="1"/>
  <c r="H13" i="1"/>
  <c r="H10" i="1"/>
  <c r="F16" i="1" l="1"/>
  <c r="E16" i="1"/>
  <c r="G15" i="1"/>
  <c r="F15" i="1"/>
  <c r="E15" i="1"/>
  <c r="G14" i="1"/>
  <c r="F14" i="1"/>
  <c r="E14" i="1"/>
  <c r="G13" i="1"/>
  <c r="F13" i="1"/>
  <c r="E13" i="1"/>
  <c r="H12" i="1"/>
  <c r="G12" i="1"/>
  <c r="F12" i="1"/>
  <c r="E12" i="1"/>
  <c r="G11" i="1"/>
  <c r="F11" i="1"/>
  <c r="E11" i="1"/>
  <c r="G10" i="1"/>
  <c r="F10" i="1"/>
  <c r="E10" i="1"/>
  <c r="H9" i="1"/>
  <c r="G9" i="1"/>
  <c r="F9" i="1"/>
  <c r="E9" i="1"/>
  <c r="G8" i="1"/>
  <c r="F8" i="1"/>
  <c r="E8" i="1"/>
  <c r="G7" i="1"/>
  <c r="F7" i="1"/>
  <c r="E7" i="1"/>
</calcChain>
</file>

<file path=xl/sharedStrings.xml><?xml version="1.0" encoding="utf-8"?>
<sst xmlns="http://schemas.openxmlformats.org/spreadsheetml/2006/main" count="34" uniqueCount="34">
  <si>
    <t>Standards
Committee
 Meeting Date</t>
  </si>
  <si>
    <t>Agenda Distributed and
 Published</t>
  </si>
  <si>
    <t>First Draft
Minutes
 Distributed</t>
  </si>
  <si>
    <t>Comments Due
for
Draft Minutes</t>
  </si>
  <si>
    <t>Final Draft Minutes 
Distributed</t>
  </si>
  <si>
    <t>Approved Minutes
 Published</t>
  </si>
  <si>
    <t>(- 24 days)</t>
  </si>
  <si>
    <t>(- 17 days)</t>
  </si>
  <si>
    <t>(+ 6 days)</t>
  </si>
  <si>
    <t>(+ 13 days)</t>
  </si>
  <si>
    <t>(+ 21 days)</t>
  </si>
  <si>
    <t>(+ 35 - 42 days)</t>
  </si>
  <si>
    <t>Notes:</t>
  </si>
  <si>
    <t>Agenda items must be submitted by the due date shown, and be accompanied by a Proposal sheet.</t>
  </si>
  <si>
    <r>
      <t>Agenda Items
Due</t>
    </r>
    <r>
      <rPr>
        <b/>
        <vertAlign val="superscript"/>
        <sz val="10"/>
        <color theme="2" tint="-0.749992370372631"/>
        <rFont val="Arial"/>
        <family val="2"/>
      </rPr>
      <t xml:space="preserve"> (1) </t>
    </r>
    <r>
      <rPr>
        <b/>
        <sz val="10"/>
        <color theme="2" tint="-0.749992370372631"/>
        <rFont val="Arial"/>
        <family val="2"/>
      </rPr>
      <t xml:space="preserve"> </t>
    </r>
  </si>
  <si>
    <t>Subject</t>
  </si>
  <si>
    <t>StartDate</t>
  </si>
  <si>
    <t>New Year's Day</t>
  </si>
  <si>
    <t>MLK Jr. Day</t>
  </si>
  <si>
    <t>Good Friday</t>
  </si>
  <si>
    <t>Primary Election Day</t>
  </si>
  <si>
    <t>Memorial Day</t>
  </si>
  <si>
    <t>Independence Day</t>
  </si>
  <si>
    <t>Labor Day</t>
  </si>
  <si>
    <t>Columbus Day</t>
  </si>
  <si>
    <t>General Election Day</t>
  </si>
  <si>
    <t>Veteran's Day</t>
  </si>
  <si>
    <t>Thanksgiving Day</t>
  </si>
  <si>
    <t>Thanksgiving Hol.-Lincoln's B-Day</t>
  </si>
  <si>
    <t>Christmas-Washington's B-Day</t>
  </si>
  <si>
    <t>Christmas Day</t>
  </si>
  <si>
    <t>on a 3rd Thursday of the month</t>
  </si>
  <si>
    <t>Shaded dates are exceptions to the regular schedule. November meeting moved to Friday due to CEPDS.</t>
  </si>
  <si>
    <r>
      <t xml:space="preserve">The February* meeting is the last opportunity for the approval of the Standard Drawings effective on </t>
    </r>
    <r>
      <rPr>
        <b/>
        <u/>
        <sz val="11"/>
        <color theme="1"/>
        <rFont val="Arial"/>
        <family val="2"/>
      </rPr>
      <t>September 1, 2026</t>
    </r>
    <r>
      <rPr>
        <b/>
        <sz val="11"/>
        <color theme="1"/>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</si>
</sst>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mm/dd/yy;@"/>
    <numFmt numFmtId="165" formatCode="[$-F800]dddd\,\ mmmm\ dd\,\ yyyy"/>
  </numFmts>
  <fonts count="12" x14ac:knownFonts="1">
    <font>
      <sz val="11"/>
      <color theme="1"/>
      <name val="Calibri"/>
      <family val="2"/>
      <scheme val="minor"/>
    </font>
    <font>
      <sz val="11"/>
      <color theme="1"/>
      <name val="Calibri"/>
      <family val="2"/>
      <scheme val="minor"/>
    </font>
    <font>
      <sz val="11"/>
      <color theme="1"/>
      <name val="Arial"/>
      <family val="2"/>
    </font>
    <font>
      <b/>
      <sz val="10"/>
      <color theme="2" tint="-0.749992370372631"/>
      <name val="Arial"/>
      <family val="2"/>
    </font>
    <font>
      <b/>
      <vertAlign val="superscript"/>
      <sz val="10"/>
      <color theme="2" tint="-0.749992370372631"/>
      <name val="Arial"/>
      <family val="2"/>
    </font>
    <font>
      <b/>
      <sz val="10"/>
      <name val="Arial"/>
      <family val="2"/>
    </font>
    <font>
      <sz val="12"/>
      <color theme="1"/>
      <name val="Arial"/>
      <family val="2"/>
    </font>
    <font>
      <sz val="12"/>
      <name val="Arial"/>
      <family val="2"/>
    </font>
    <font>
      <b/>
      <u/>
      <sz val="12"/>
      <color rgb="FF4F81BD"/>
      <name val="Arial"/>
      <family val="2"/>
    </font>
    <font>
      <b/>
      <sz val="11"/>
      <color theme="1"/>
      <name val="Arial"/>
      <family val="2"/>
    </font>
    <font>
      <i/>
      <sz val="11"/>
      <color theme="1"/>
      <name val="Arial"/>
      <family val="2"/>
    </font>
    <font>
      <b/>
      <u/>
      <sz val="11"/>
      <color theme="1"/>
      <name val="Arial"/>
      <family val="2"/>
    </font>
  </fonts>
  <fills count="9">
    <fill>
      <patternFill patternType="none"/>
    </fill>
    <fill>
      <patternFill patternType="gray125"/>
    </fill>
    <fill>
      <patternFill patternType="solid">
        <fgColor rgb="FFFFFFCC"/>
      </patternFill>
    </fill>
    <fill>
      <patternFill patternType="solid">
        <fgColor theme="4" tint="0.59999389629810485"/>
        <bgColor indexed="65"/>
      </patternFill>
    </fill>
    <fill>
      <patternFill patternType="solid">
        <fgColor theme="9" tint="0.39997558519241921"/>
        <bgColor indexed="64"/>
      </patternFill>
    </fill>
    <fill>
      <patternFill patternType="solid">
        <fgColor theme="0" tint="-4.9989318521683403E-2"/>
        <bgColor indexed="64"/>
      </patternFill>
    </fill>
    <fill>
      <patternFill patternType="solid">
        <fgColor theme="4" tint="0.59999389629810485"/>
        <bgColor indexed="64"/>
      </patternFill>
    </fill>
    <fill>
      <patternFill patternType="solid">
        <fgColor theme="5" tint="0.39997558519241921"/>
        <bgColor indexed="64"/>
      </patternFill>
    </fill>
    <fill>
      <patternFill patternType="solid">
        <fgColor theme="2"/>
        <bgColor indexed="64"/>
      </patternFill>
    </fill>
  </fills>
  <borders count="15">
    <border>
      <left/>
      <right/>
      <top/>
      <bottom/>
      <diagonal/>
    </border>
    <border>
      <left style="thin">
        <color rgb="FFB2B2B2"/>
      </left>
      <right style="thin">
        <color rgb="FFB2B2B2"/>
      </right>
      <top style="thin">
        <color rgb="FFB2B2B2"/>
      </top>
      <bottom style="thin">
        <color rgb="FFB2B2B2"/>
      </bottom>
      <diagonal/>
    </border>
    <border>
      <left style="double">
        <color indexed="64"/>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thick">
        <color theme="5" tint="-0.24994659260841701"/>
      </left>
      <right/>
      <top/>
      <bottom/>
      <diagonal/>
    </border>
    <border>
      <left/>
      <right style="thin">
        <color indexed="64"/>
      </right>
      <top/>
      <bottom style="double">
        <color indexed="64"/>
      </bottom>
      <diagonal/>
    </border>
    <border>
      <left/>
      <right style="double">
        <color indexed="64"/>
      </right>
      <top style="double">
        <color indexed="64"/>
      </top>
      <bottom style="double">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diagonal/>
    </border>
    <border>
      <left style="double">
        <color indexed="64"/>
      </left>
      <right/>
      <top style="double">
        <color indexed="64"/>
      </top>
      <bottom/>
      <diagonal/>
    </border>
    <border>
      <left style="thin">
        <color indexed="64"/>
      </left>
      <right style="thin">
        <color indexed="64"/>
      </right>
      <top/>
      <bottom/>
      <diagonal/>
    </border>
    <border>
      <left style="thin">
        <color indexed="64"/>
      </left>
      <right/>
      <top/>
      <bottom/>
      <diagonal/>
    </border>
    <border>
      <left style="double">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s>
  <cellStyleXfs count="3">
    <xf numFmtId="0" fontId="0" fillId="0" borderId="0"/>
    <xf numFmtId="0" fontId="1" fillId="2" borderId="1" applyNumberFormat="0" applyFont="0" applyAlignment="0" applyProtection="0"/>
    <xf numFmtId="0" fontId="1" fillId="3" borderId="0" applyNumberFormat="0" applyBorder="0" applyAlignment="0" applyProtection="0"/>
  </cellStyleXfs>
  <cellXfs count="27">
    <xf numFmtId="0" fontId="0" fillId="0" borderId="0" xfId="0"/>
    <xf numFmtId="0" fontId="2" fillId="0" borderId="0" xfId="0" applyFont="1"/>
    <xf numFmtId="0" fontId="2" fillId="0" borderId="0" xfId="0" applyFont="1" applyAlignment="1">
      <alignment horizontal="center" vertical="center"/>
    </xf>
    <xf numFmtId="0" fontId="8" fillId="0" borderId="4" xfId="0" applyFont="1" applyBorder="1" applyAlignment="1">
      <alignment horizontal="left" vertical="center" indent="2"/>
    </xf>
    <xf numFmtId="0" fontId="9" fillId="0" borderId="4" xfId="0" applyFont="1" applyBorder="1" applyAlignment="1">
      <alignment horizontal="left" vertical="center" indent="2"/>
    </xf>
    <xf numFmtId="0" fontId="10" fillId="0" borderId="4" xfId="0" applyFont="1" applyBorder="1" applyAlignment="1">
      <alignment horizontal="left" vertical="center" indent="2"/>
    </xf>
    <xf numFmtId="0" fontId="2" fillId="0" borderId="0" xfId="0" applyFont="1" applyAlignment="1">
      <alignment vertical="center"/>
    </xf>
    <xf numFmtId="165" fontId="0" fillId="0" borderId="0" xfId="0" applyNumberFormat="1"/>
    <xf numFmtId="0" fontId="0" fillId="0" borderId="0" xfId="0" applyAlignment="1">
      <alignment horizontal="center" vertical="center"/>
    </xf>
    <xf numFmtId="165" fontId="0" fillId="0" borderId="0" xfId="0" applyNumberFormat="1" applyAlignment="1">
      <alignment horizontal="center" vertical="center"/>
    </xf>
    <xf numFmtId="164" fontId="3" fillId="4" borderId="5" xfId="2" applyNumberFormat="1" applyFont="1" applyFill="1" applyBorder="1" applyAlignment="1">
      <alignment horizontal="center" vertical="center" wrapText="1"/>
    </xf>
    <xf numFmtId="165" fontId="6" fillId="5" borderId="6" xfId="0" applyNumberFormat="1" applyFont="1" applyFill="1" applyBorder="1" applyAlignment="1">
      <alignment horizontal="center" vertical="center"/>
    </xf>
    <xf numFmtId="165" fontId="6" fillId="5" borderId="8" xfId="0" applyNumberFormat="1" applyFont="1" applyFill="1" applyBorder="1" applyAlignment="1">
      <alignment horizontal="center" vertical="center"/>
    </xf>
    <xf numFmtId="165" fontId="7" fillId="0" borderId="2" xfId="0" applyNumberFormat="1" applyFont="1" applyBorder="1" applyAlignment="1">
      <alignment horizontal="center" vertical="center"/>
    </xf>
    <xf numFmtId="165" fontId="7" fillId="0" borderId="7" xfId="0" applyNumberFormat="1" applyFont="1" applyBorder="1" applyAlignment="1">
      <alignment horizontal="center" vertical="center"/>
    </xf>
    <xf numFmtId="165" fontId="7" fillId="0" borderId="3" xfId="0" applyNumberFormat="1" applyFont="1" applyBorder="1" applyAlignment="1">
      <alignment horizontal="center" vertical="center"/>
    </xf>
    <xf numFmtId="165" fontId="7" fillId="0" borderId="9" xfId="0" applyNumberFormat="1" applyFont="1" applyBorder="1" applyAlignment="1">
      <alignment horizontal="center" vertical="center"/>
    </xf>
    <xf numFmtId="165" fontId="7" fillId="7" borderId="7" xfId="0" applyNumberFormat="1" applyFont="1" applyFill="1" applyBorder="1" applyAlignment="1">
      <alignment horizontal="center" vertical="center"/>
    </xf>
    <xf numFmtId="165" fontId="7" fillId="7" borderId="2" xfId="0" applyNumberFormat="1" applyFont="1" applyFill="1" applyBorder="1" applyAlignment="1">
      <alignment horizontal="center" vertical="center"/>
    </xf>
    <xf numFmtId="165" fontId="7" fillId="7" borderId="8" xfId="0" applyNumberFormat="1" applyFont="1" applyFill="1" applyBorder="1" applyAlignment="1">
      <alignment horizontal="center" vertical="center"/>
    </xf>
    <xf numFmtId="165" fontId="7" fillId="7" borderId="3" xfId="0" applyNumberFormat="1" applyFont="1" applyFill="1" applyBorder="1" applyAlignment="1">
      <alignment horizontal="center" vertical="center"/>
    </xf>
    <xf numFmtId="165" fontId="6" fillId="8" borderId="8" xfId="0" applyNumberFormat="1" applyFont="1" applyFill="1" applyBorder="1" applyAlignment="1">
      <alignment horizontal="center" vertical="center"/>
    </xf>
    <xf numFmtId="164" fontId="5" fillId="4" borderId="10" xfId="1" applyNumberFormat="1" applyFont="1" applyFill="1" applyBorder="1" applyAlignment="1">
      <alignment horizontal="center" vertical="center" wrapText="1"/>
    </xf>
    <xf numFmtId="164" fontId="5" fillId="4" borderId="11" xfId="1" applyNumberFormat="1" applyFont="1" applyFill="1" applyBorder="1" applyAlignment="1">
      <alignment horizontal="center" vertical="center" wrapText="1"/>
    </xf>
    <xf numFmtId="164" fontId="3" fillId="6" borderId="12" xfId="2" applyNumberFormat="1" applyFont="1" applyFill="1" applyBorder="1" applyAlignment="1">
      <alignment horizontal="center" vertical="center" wrapText="1"/>
    </xf>
    <xf numFmtId="164" fontId="3" fillId="6" borderId="13" xfId="2" applyNumberFormat="1" applyFont="1" applyFill="1" applyBorder="1" applyAlignment="1">
      <alignment horizontal="center" vertical="center" wrapText="1"/>
    </xf>
    <xf numFmtId="164" fontId="3" fillId="6" borderId="14" xfId="2" applyNumberFormat="1" applyFont="1" applyFill="1" applyBorder="1" applyAlignment="1">
      <alignment horizontal="center" vertical="center" wrapText="1"/>
    </xf>
  </cellXfs>
  <cellStyles count="3">
    <cellStyle name="40% - Accent1" xfId="2" builtinId="31"/>
    <cellStyle name="Normal" xfId="0" builtinId="0"/>
    <cellStyle name="Note" xfId="1" builtinId="10"/>
  </cellStyles>
  <dxfs count="24">
    <dxf>
      <fill>
        <patternFill>
          <bgColor rgb="FFFFC000"/>
        </patternFill>
      </fill>
    </dxf>
    <dxf>
      <fill>
        <patternFill>
          <bgColor theme="5" tint="0.39994506668294322"/>
        </patternFill>
      </fill>
    </dxf>
    <dxf>
      <font>
        <color theme="5" tint="-0.24994659260841701"/>
      </font>
    </dxf>
    <dxf>
      <fill>
        <patternFill>
          <bgColor rgb="FFFFC000"/>
        </patternFill>
      </fill>
    </dxf>
    <dxf>
      <fill>
        <patternFill>
          <bgColor theme="5" tint="0.39994506668294322"/>
        </patternFill>
      </fill>
    </dxf>
    <dxf>
      <font>
        <color theme="5" tint="-0.24994659260841701"/>
      </font>
    </dxf>
    <dxf>
      <font>
        <color theme="5" tint="-0.24994659260841701"/>
      </font>
    </dxf>
    <dxf>
      <fill>
        <patternFill>
          <bgColor rgb="FFFFC000"/>
        </patternFill>
      </fill>
    </dxf>
    <dxf>
      <fill>
        <patternFill>
          <bgColor theme="5" tint="0.39994506668294322"/>
        </patternFill>
      </fill>
    </dxf>
    <dxf>
      <numFmt numFmtId="165" formatCode="[$-F800]dddd\,\ mmmm\ dd\,\ yyyy"/>
    </dxf>
    <dxf>
      <alignment horizontal="center" vertical="center" textRotation="0" wrapText="0" indent="0" justifyLastLine="0" shrinkToFit="0" readingOrder="0"/>
    </dxf>
    <dxf>
      <font>
        <b val="0"/>
        <i val="0"/>
        <strike val="0"/>
        <condense val="0"/>
        <extend val="0"/>
        <outline val="0"/>
        <shadow val="0"/>
        <u val="none"/>
        <vertAlign val="baseline"/>
        <sz val="11"/>
        <color auto="1"/>
        <name val="Arial"/>
        <family val="2"/>
        <scheme val="none"/>
      </font>
      <numFmt numFmtId="166" formatCode="[$-409]d\-mmm\-yy;@"/>
      <fill>
        <patternFill patternType="none">
          <fgColor indexed="64"/>
          <bgColor indexed="65"/>
        </patternFill>
      </fill>
      <alignment horizontal="center" vertical="center" textRotation="0" wrapText="0" indent="0" justifyLastLine="0" shrinkToFit="0" readingOrder="0"/>
      <border diagonalUp="0" diagonalDown="0" outline="0">
        <left style="double">
          <color indexed="64"/>
        </left>
        <right/>
        <top style="double">
          <color indexed="64"/>
        </top>
        <bottom style="double">
          <color indexed="64"/>
        </bottom>
      </border>
    </dxf>
    <dxf>
      <font>
        <b val="0"/>
        <i val="0"/>
        <strike val="0"/>
        <condense val="0"/>
        <extend val="0"/>
        <outline val="0"/>
        <shadow val="0"/>
        <u val="none"/>
        <vertAlign val="baseline"/>
        <sz val="11"/>
        <color auto="1"/>
        <name val="Arial"/>
        <family val="2"/>
        <scheme val="none"/>
      </font>
      <numFmt numFmtId="166" formatCode="[$-409]d\-mmm\-yy;@"/>
      <fill>
        <patternFill patternType="none">
          <fgColor indexed="64"/>
          <bgColor indexed="65"/>
        </patternFill>
      </fill>
      <alignment horizontal="center" vertical="center" textRotation="0" wrapText="0" indent="0" justifyLastLine="0" shrinkToFit="0" readingOrder="0"/>
      <border diagonalUp="0" diagonalDown="0" outline="0">
        <left style="double">
          <color indexed="64"/>
        </left>
        <right style="double">
          <color indexed="64"/>
        </right>
        <top style="double">
          <color indexed="64"/>
        </top>
        <bottom style="double">
          <color indexed="64"/>
        </bottom>
      </border>
    </dxf>
    <dxf>
      <font>
        <b val="0"/>
        <i val="0"/>
        <strike val="0"/>
        <condense val="0"/>
        <extend val="0"/>
        <outline val="0"/>
        <shadow val="0"/>
        <u val="none"/>
        <vertAlign val="baseline"/>
        <sz val="11"/>
        <color auto="1"/>
        <name val="Arial"/>
        <family val="2"/>
        <scheme val="none"/>
      </font>
      <numFmt numFmtId="166" formatCode="[$-409]d\-mmm\-yy;@"/>
      <fill>
        <patternFill patternType="none">
          <fgColor indexed="64"/>
          <bgColor indexed="65"/>
        </patternFill>
      </fill>
      <alignment horizontal="center" vertical="center" textRotation="0" wrapText="0" indent="0" justifyLastLine="0" shrinkToFit="0" readingOrder="0"/>
      <border diagonalUp="0" diagonalDown="0" outline="0">
        <left style="double">
          <color indexed="64"/>
        </left>
        <right style="double">
          <color indexed="64"/>
        </right>
        <top style="double">
          <color indexed="64"/>
        </top>
        <bottom style="double">
          <color indexed="64"/>
        </bottom>
      </border>
    </dxf>
    <dxf>
      <font>
        <b val="0"/>
        <i val="0"/>
        <strike val="0"/>
        <condense val="0"/>
        <extend val="0"/>
        <outline val="0"/>
        <shadow val="0"/>
        <u val="none"/>
        <vertAlign val="baseline"/>
        <sz val="11"/>
        <color auto="1"/>
        <name val="Arial"/>
        <family val="2"/>
        <scheme val="none"/>
      </font>
      <numFmt numFmtId="166" formatCode="[$-409]d\-mmm\-yy;@"/>
      <fill>
        <patternFill patternType="none">
          <fgColor indexed="64"/>
          <bgColor indexed="65"/>
        </patternFill>
      </fill>
      <alignment horizontal="center" vertical="center" textRotation="0" wrapText="0" indent="0" justifyLastLine="0" shrinkToFit="0" readingOrder="0"/>
      <border diagonalUp="0" diagonalDown="0" outline="0">
        <left style="double">
          <color indexed="64"/>
        </left>
        <right style="double">
          <color indexed="64"/>
        </right>
        <top style="double">
          <color indexed="64"/>
        </top>
        <bottom style="double">
          <color indexed="64"/>
        </bottom>
      </border>
    </dxf>
    <dxf>
      <font>
        <b val="0"/>
        <i val="0"/>
        <strike val="0"/>
        <condense val="0"/>
        <extend val="0"/>
        <outline val="0"/>
        <shadow val="0"/>
        <u val="none"/>
        <vertAlign val="baseline"/>
        <sz val="11"/>
        <color auto="1"/>
        <name val="Arial"/>
        <family val="2"/>
        <scheme val="none"/>
      </font>
      <numFmt numFmtId="166" formatCode="[$-409]d\-mmm\-yy;@"/>
      <fill>
        <patternFill patternType="none">
          <fgColor indexed="64"/>
          <bgColor indexed="65"/>
        </patternFill>
      </fill>
      <alignment horizontal="center" vertical="center" textRotation="0" wrapText="0" indent="0" justifyLastLine="0" shrinkToFit="0" readingOrder="0"/>
      <border diagonalUp="0" diagonalDown="0" outline="0">
        <left style="double">
          <color indexed="64"/>
        </left>
        <right style="double">
          <color indexed="64"/>
        </right>
        <top style="double">
          <color indexed="64"/>
        </top>
        <bottom style="double">
          <color indexed="64"/>
        </bottom>
      </border>
    </dxf>
    <dxf>
      <font>
        <b val="0"/>
        <i val="0"/>
        <strike val="0"/>
        <condense val="0"/>
        <extend val="0"/>
        <outline val="0"/>
        <shadow val="0"/>
        <u val="none"/>
        <vertAlign val="baseline"/>
        <sz val="11"/>
        <color auto="1"/>
        <name val="Arial"/>
        <family val="2"/>
        <scheme val="none"/>
      </font>
      <numFmt numFmtId="166" formatCode="[$-409]d\-mmm\-yy;@"/>
      <fill>
        <patternFill patternType="none">
          <fgColor indexed="64"/>
          <bgColor indexed="65"/>
        </patternFill>
      </fill>
      <alignment horizontal="center" vertical="center" textRotation="0" wrapText="0" indent="0" justifyLastLine="0" shrinkToFit="0" readingOrder="0"/>
      <border diagonalUp="0" diagonalDown="0" outline="0">
        <left style="double">
          <color indexed="64"/>
        </left>
        <right style="double">
          <color indexed="64"/>
        </right>
        <top style="double">
          <color indexed="64"/>
        </top>
        <bottom style="double">
          <color indexed="64"/>
        </bottom>
      </border>
    </dxf>
    <dxf>
      <font>
        <b val="0"/>
        <i val="0"/>
        <strike val="0"/>
        <condense val="0"/>
        <extend val="0"/>
        <outline val="0"/>
        <shadow val="0"/>
        <u val="none"/>
        <vertAlign val="baseline"/>
        <sz val="12"/>
        <color theme="1"/>
        <name val="Arial"/>
        <family val="2"/>
        <scheme val="none"/>
      </font>
      <numFmt numFmtId="166" formatCode="[$-409]d\-mmm\-yy;@"/>
      <alignment horizontal="center" vertical="center" textRotation="0" wrapText="0" indent="0" justifyLastLine="0" shrinkToFit="0" readingOrder="0"/>
      <border diagonalUp="0" diagonalDown="0" outline="0">
        <left/>
        <right style="double">
          <color indexed="64"/>
        </right>
        <top style="double">
          <color indexed="64"/>
        </top>
        <bottom style="double">
          <color indexed="64"/>
        </bottom>
      </border>
    </dxf>
    <dxf>
      <border diagonalUp="0" diagonalDown="0">
        <left style="double">
          <color indexed="64"/>
        </left>
        <right style="double">
          <color indexed="64"/>
        </right>
        <top style="double">
          <color indexed="64"/>
        </top>
        <bottom style="double">
          <color indexed="64"/>
        </bottom>
      </border>
    </dxf>
    <dxf>
      <font>
        <b val="0"/>
        <i val="0"/>
        <strike val="0"/>
        <condense val="0"/>
        <extend val="0"/>
        <outline val="0"/>
        <shadow val="0"/>
        <u val="none"/>
        <vertAlign val="baseline"/>
        <sz val="11"/>
        <color auto="1"/>
        <name val="Arial"/>
        <family val="2"/>
        <scheme val="none"/>
      </font>
      <numFmt numFmtId="164" formatCode="mm/dd/yy;@"/>
      <fill>
        <patternFill patternType="none">
          <fgColor indexed="64"/>
          <bgColor indexed="65"/>
        </patternFill>
      </fill>
      <alignment horizontal="center" vertical="center" textRotation="0" wrapText="0" indent="0" justifyLastLine="0" shrinkToFit="0" readingOrder="0"/>
    </dxf>
    <dxf>
      <border>
        <bottom style="double">
          <color indexed="64"/>
        </bottom>
      </border>
    </dxf>
    <dxf>
      <font>
        <b/>
        <i val="0"/>
        <strike val="0"/>
        <condense val="0"/>
        <extend val="0"/>
        <outline val="0"/>
        <shadow val="0"/>
        <u val="none"/>
        <vertAlign val="baseline"/>
        <sz val="10"/>
        <color theme="2" tint="-0.749992370372631"/>
        <name val="Arial"/>
        <family val="2"/>
        <scheme val="none"/>
      </font>
      <numFmt numFmtId="164" formatCode="mm/dd/yy;@"/>
      <fill>
        <patternFill patternType="solid">
          <fgColor indexed="64"/>
          <bgColor theme="4" tint="0.59999389629810485"/>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border>
    </dxf>
    <dxf>
      <font>
        <b/>
        <i val="0"/>
        <sz val="16"/>
        <color theme="5" tint="-0.499984740745262"/>
        <name val="Times New Roman"/>
        <family val="1"/>
        <scheme val="none"/>
      </font>
      <fill>
        <patternFill>
          <bgColor rgb="FFFFCCFF"/>
        </patternFill>
      </fill>
      <border>
        <left style="thin">
          <color auto="1"/>
        </left>
        <right style="thin">
          <color auto="1"/>
        </right>
        <top style="thin">
          <color auto="1"/>
        </top>
        <bottom style="thin">
          <color auto="1"/>
        </bottom>
        <vertical/>
        <horizontal/>
      </border>
    </dxf>
    <dxf>
      <font>
        <b/>
        <i val="0"/>
        <sz val="12"/>
        <color theme="1"/>
      </font>
      <fill>
        <patternFill patternType="none">
          <bgColor auto="1"/>
        </patternFill>
      </fill>
      <border>
        <left style="thin">
          <color theme="2" tint="-0.24994659260841701"/>
        </left>
        <right style="thin">
          <color theme="2" tint="-0.24994659260841701"/>
        </right>
        <top style="thin">
          <color theme="2" tint="-0.24994659260841701"/>
        </top>
        <bottom style="thin">
          <color theme="2" tint="-0.24994659260841701"/>
        </bottom>
        <vertical/>
        <horizontal/>
      </border>
    </dxf>
  </dxfs>
  <tableStyles count="2" defaultTableStyle="TableStyleMedium2" defaultPivotStyle="PivotStyleLight16">
    <tableStyle name="Invisible" pivot="0" table="0" count="0" xr9:uid="{8E30C07D-F538-4AB6-BC8A-C3A9C85BF244}"/>
    <tableStyle name="SlicerStyleLight1 2" pivot="0" table="0" count="10" xr9:uid="{C959ABED-9E7E-493D-A3DF-6B9EE8D9594F}">
      <tableStyleElement type="wholeTable" dxfId="23"/>
      <tableStyleElement type="headerRow" dxfId="22"/>
    </tableStyle>
  </tableStyles>
  <colors>
    <mruColors>
      <color rgb="FFFFCCFF"/>
      <color rgb="FFFFF9E7"/>
    </mruColors>
  </colors>
  <extLst>
    <ext xmlns:x14="http://schemas.microsoft.com/office/spreadsheetml/2009/9/main" uri="{46F421CA-312F-682f-3DD2-61675219B42D}">
      <x14:dxfs count="8">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000000"/>
          </font>
          <fill>
            <gradientFill degree="90">
              <stop position="0">
                <color rgb="FFF8E162"/>
              </stop>
              <stop position="1">
                <color rgb="FFFCF7E0"/>
              </stop>
            </gradientFill>
          </fill>
          <border>
            <left style="thin">
              <color rgb="FF999999"/>
            </left>
            <right style="thin">
              <color rgb="FF999999"/>
            </right>
            <top style="thin">
              <color rgb="FF999999"/>
            </top>
            <bottom style="thin">
              <color rgb="FF999999"/>
            </bottom>
            <vertical/>
            <horizontal/>
          </border>
        </dxf>
        <dxf>
          <font>
            <color rgb="FF828282"/>
          </font>
          <fill>
            <patternFill patternType="solid">
              <fgColor theme="4" tint="0.79998168889431442"/>
              <bgColor theme="4" tint="0.79998168889431442"/>
            </patternFill>
          </fill>
          <border>
            <left style="thin">
              <color rgb="FFCCCCCC"/>
            </left>
            <right style="thin">
              <color rgb="FFCCCCCC"/>
            </right>
            <top style="thin">
              <color rgb="FFCCCCCC"/>
            </top>
            <bottom style="thin">
              <color rgb="FFCCCCCC"/>
            </bottom>
            <vertical/>
            <horizontal/>
          </border>
        </dxf>
        <dxf>
          <font>
            <color rgb="FF000000"/>
          </font>
          <fill>
            <patternFill patternType="solid">
              <fgColor theme="4" tint="0.59999389629810485"/>
              <bgColor theme="4" tint="0.59999389629810485"/>
            </patternFill>
          </fill>
          <border>
            <left style="thin">
              <color rgb="FF999999"/>
            </left>
            <right style="thin">
              <color rgb="FF999999"/>
            </right>
            <top style="thin">
              <color rgb="FF999999"/>
            </top>
            <bottom style="thin">
              <color rgb="FF999999"/>
            </bottom>
            <vertical/>
            <horizontal/>
          </border>
        </dxf>
        <dxf>
          <font>
            <color rgb="FF828282"/>
          </font>
          <fill>
            <patternFill patternType="solid">
              <fgColor rgb="FFFFFFFF"/>
              <bgColor rgb="FFFFFFFF"/>
            </patternFill>
          </fill>
          <border>
            <left style="thin">
              <color rgb="FFE0E0E0"/>
            </left>
            <right style="thin">
              <color rgb="FFE0E0E0"/>
            </right>
            <top style="thin">
              <color rgb="FFE0E0E0"/>
            </top>
            <bottom style="thin">
              <color rgb="FFE0E0E0"/>
            </bottom>
            <vertical/>
            <horizontal/>
          </border>
        </dxf>
        <dxf>
          <font>
            <color rgb="FF000000"/>
          </font>
          <fill>
            <patternFill patternType="solid">
              <fgColor rgb="FFFFFFFF"/>
              <bgColor rgb="FFFFFFFF"/>
            </patternFill>
          </fill>
          <border>
            <left style="thin">
              <color rgb="FFCCCCCC"/>
            </left>
            <right style="thin">
              <color rgb="FFCCCCCC"/>
            </right>
            <top style="thin">
              <color rgb="FFCCCCCC"/>
            </top>
            <bottom style="thin">
              <color rgb="FFCCCCCC"/>
            </bottom>
            <vertical/>
            <horizontal/>
          </border>
        </dxf>
      </x14:dxfs>
    </ext>
    <ext xmlns:x14="http://schemas.microsoft.com/office/spreadsheetml/2009/9/main" uri="{EB79DEF2-80B8-43e5-95BD-54CBDDF9020C}">
      <x14:slicerStyles defaultSlicerStyle="SlicerStyleLight1">
        <x14:slicerStyle name="SlicerStyleLight1 2">
          <x14:slicerStyleElements>
            <x14:slicerStyleElement type="unselectedItemWithData" dxfId="7"/>
            <x14:slicerStyleElement type="unselectedItemWithNoData" dxfId="6"/>
            <x14:slicerStyleElement type="selectedItemWithData" dxfId="5"/>
            <x14:slicerStyleElement type="selectedItemWithNoData" dxfId="4"/>
            <x14:slicerStyleElement type="hoveredUnselectedItemWithData" dxfId="3"/>
            <x14:slicerStyleElement type="hoveredSelectedItemWithData" dxfId="2"/>
            <x14:slicerStyleElement type="hoveredUnselectedItemWithNoData" dxfId="1"/>
            <x14:slicerStyleElement type="hoveredSelectedItemWithNoData" dxfId="0"/>
          </x14:slicerStyleElements>
        </x14:slicerStyle>
      </x14:slicerStyles>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microsoft.com/office/2007/relationships/slicerCache" Target="slicerCaches/slicerCach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27211</xdr:colOff>
      <xdr:row>1</xdr:row>
      <xdr:rowOff>16329</xdr:rowOff>
    </xdr:from>
    <xdr:to>
      <xdr:col>5</xdr:col>
      <xdr:colOff>1347105</xdr:colOff>
      <xdr:row>2</xdr:row>
      <xdr:rowOff>95251</xdr:rowOff>
    </xdr:to>
    <mc:AlternateContent xmlns:mc="http://schemas.openxmlformats.org/markup-compatibility/2006" xmlns:sle15="http://schemas.microsoft.com/office/drawing/2012/slicer">
      <mc:Choice Requires="sle15">
        <xdr:graphicFrame macro="">
          <xdr:nvGraphicFramePr>
            <xdr:cNvPr id="2" name="Standards&#10;Committee&#10; Meeting Date">
              <a:extLst>
                <a:ext uri="{FF2B5EF4-FFF2-40B4-BE49-F238E27FC236}">
                  <a16:creationId xmlns:a16="http://schemas.microsoft.com/office/drawing/2014/main" id="{1C0616CD-7A12-4436-91B5-F3E240F748C3}"/>
                </a:ext>
              </a:extLst>
            </xdr:cNvPr>
            <xdr:cNvGraphicFramePr>
              <a:graphicFrameLocks noChangeAspect="1"/>
            </xdr:cNvGraphicFramePr>
          </xdr:nvGraphicFramePr>
          <xdr:xfrm>
            <a:off x="0" y="0"/>
            <a:ext cx="0" cy="0"/>
          </xdr:xfrm>
          <a:graphic>
            <a:graphicData uri="http://schemas.microsoft.com/office/drawing/2010/slicer">
              <sle:slicer xmlns:sle="http://schemas.microsoft.com/office/drawing/2010/slicer" name="Standards&#10;Committee&#10; Meeting Date"/>
            </a:graphicData>
          </a:graphic>
        </xdr:graphicFrame>
      </mc:Choice>
      <mc:Fallback xmlns="">
        <xdr:sp macro="" textlink="">
          <xdr:nvSpPr>
            <xdr:cNvPr id="0" name=""/>
            <xdr:cNvSpPr>
              <a:spLocks noTextEdit="1"/>
            </xdr:cNvSpPr>
          </xdr:nvSpPr>
          <xdr:spPr>
            <a:xfrm>
              <a:off x="639532" y="166008"/>
              <a:ext cx="11266716" cy="1589314"/>
            </a:xfrm>
            <a:prstGeom prst="rect">
              <a:avLst/>
            </a:prstGeom>
            <a:solidFill>
              <a:prstClr val="white"/>
            </a:solidFill>
            <a:ln w="1">
              <a:solidFill>
                <a:prstClr val="green"/>
              </a:solidFill>
            </a:ln>
          </xdr:spPr>
          <xdr:txBody>
            <a:bodyPr vertOverflow="clip" horzOverflow="clip"/>
            <a:lstStyle/>
            <a:p>
              <a:r>
                <a:rPr lang="en-US" sz="1100"/>
                <a:t>This shape represents a table slicer. Table slicers are not supported in this version of Excel.
If the shape was modified in an earlier version of Excel, or if the workbook was saved in Excel 2007 or earlier, the slicer can't be used.</a:t>
              </a:r>
            </a:p>
          </xdr:txBody>
        </xdr:sp>
      </mc:Fallback>
    </mc:AlternateContent>
    <xdr:clientData fLocksWithSheet="0" fPrintsWithSheet="0"/>
  </xdr:twoCellAnchor>
</xdr:wsDr>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Standards_Committee__Meeting_Date" xr10:uid="{B6F36EE9-3486-40A1-8D31-34C9A56FD804}" sourceName="Standards_x000a_Committee_x000a_ Meeting Date">
  <extLst>
    <x:ext xmlns:x15="http://schemas.microsoft.com/office/spreadsheetml/2010/11/main" uri="{2F2917AC-EB37-4324-AD4E-5DD8C200BD13}">
      <x15:tableSlicerCache tableId="2" column="1" customListSort="0"/>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Standards_x000a_Committee_x000a_ Meeting Date" xr10:uid="{4CA9A206-0982-4514-98FD-4B5B57FC3A05}" cache="Slicer_Standards_Committee__Meeting_Date" caption="SC Meeting Date" columnCount="5" style="SlicerStyleLight1 2" rowHeight="36576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e2" displayName="Table2" ref="B4:H18" totalsRowShown="0" headerRowDxfId="21" dataDxfId="19" headerRowBorderDxfId="20" tableBorderDxfId="18" headerRowCellStyle="40% - Accent1">
  <autoFilter ref="B4:H18" xr:uid="{00000000-0009-0000-0100-000002000000}">
    <filterColumn colId="0">
      <filters>
        <dateGroupItem year="2025" month="1" day="16" dateTimeGrouping="day"/>
      </filters>
    </filterColumn>
  </autoFilter>
  <tableColumns count="7">
    <tableColumn id="1" xr3:uid="{00000000-0010-0000-0000-000001000000}" name="Standards_x000a_Committee_x000a_ Meeting Date" dataDxfId="17"/>
    <tableColumn id="2" xr3:uid="{00000000-0010-0000-0000-000002000000}" name="Agenda Items_x000a_Due (1)  " dataDxfId="16">
      <calculatedColumnFormula>B5-24</calculatedColumnFormula>
    </tableColumn>
    <tableColumn id="3" xr3:uid="{00000000-0010-0000-0000-000003000000}" name="Agenda Distributed and_x000a_ Published" dataDxfId="15"/>
    <tableColumn id="4" xr3:uid="{00000000-0010-0000-0000-000004000000}" name="First Draft_x000a_Minutes_x000a_ Distributed" dataDxfId="14">
      <calculatedColumnFormula>B5+6</calculatedColumnFormula>
    </tableColumn>
    <tableColumn id="5" xr3:uid="{00000000-0010-0000-0000-000005000000}" name="Comments Due_x000a_for_x000a_Draft Minutes" dataDxfId="13">
      <calculatedColumnFormula>B5+13</calculatedColumnFormula>
    </tableColumn>
    <tableColumn id="6" xr3:uid="{00000000-0010-0000-0000-000006000000}" name="Final Draft Minutes _x000a_Distributed" dataDxfId="12">
      <calculatedColumnFormula>B5+21</calculatedColumnFormula>
    </tableColumn>
    <tableColumn id="7" xr3:uid="{00000000-0010-0000-0000-000007000000}" name="Approved Minutes_x000a_ Published" dataDxfId="11">
      <calculatedColumnFormula>B5+35</calculatedColumnFormula>
    </tableColumn>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8E991DF-64FA-4FB5-95B6-AD09558937AB}" name="Table1" displayName="Table1" ref="A1:B15" totalsRowShown="0" headerRowDxfId="10">
  <autoFilter ref="A1:B15" xr:uid="{58E991DF-64FA-4FB5-95B6-AD09558937AB}"/>
  <tableColumns count="2">
    <tableColumn id="1" xr3:uid="{903AA26F-EAB2-4CA0-85F5-DCEF9957ACC3}" name="Subject"/>
    <tableColumn id="2" xr3:uid="{E964BB14-1BAE-4CE8-B097-10C75B4B21D5}" name="StartDate" dataDxfId="9"/>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J24"/>
  <sheetViews>
    <sheetView showGridLines="0" tabSelected="1" view="pageLayout" zoomScale="70" zoomScaleNormal="70" zoomScalePageLayoutView="70" workbookViewId="0">
      <selection activeCell="C7" sqref="C7"/>
    </sheetView>
  </sheetViews>
  <sheetFormatPr defaultColWidth="9.109375" defaultRowHeight="13.8" x14ac:dyDescent="0.25"/>
  <cols>
    <col min="1" max="1" width="9.109375" style="1"/>
    <col min="2" max="2" width="46.6640625" style="1" customWidth="1"/>
    <col min="3" max="3" width="32" style="1" customWidth="1"/>
    <col min="4" max="4" width="35.109375" style="1" customWidth="1"/>
    <col min="5" max="6" width="35.6640625" style="1" customWidth="1"/>
    <col min="7" max="7" width="32.6640625" style="1" customWidth="1"/>
    <col min="8" max="8" width="35.109375" style="1" bestFit="1" customWidth="1"/>
    <col min="9" max="9" width="9.109375" style="1"/>
    <col min="10" max="10" width="9.33203125" style="1" bestFit="1" customWidth="1"/>
    <col min="11" max="11" width="13.5546875" style="1" bestFit="1" customWidth="1"/>
    <col min="12" max="16384" width="9.109375" style="1"/>
  </cols>
  <sheetData>
    <row r="1" spans="2:10" ht="1.5" customHeight="1" x14ac:dyDescent="0.25"/>
    <row r="2" spans="2:10" ht="118.5" customHeight="1" x14ac:dyDescent="0.25">
      <c r="F2" s="6"/>
    </row>
    <row r="3" spans="2:10" ht="18.75" customHeight="1" thickBot="1" x14ac:dyDescent="0.3"/>
    <row r="4" spans="2:10" ht="73.5" customHeight="1" thickTop="1" thickBot="1" x14ac:dyDescent="0.3">
      <c r="B4" s="24" t="s">
        <v>0</v>
      </c>
      <c r="C4" s="25" t="s">
        <v>14</v>
      </c>
      <c r="D4" s="25" t="s">
        <v>1</v>
      </c>
      <c r="E4" s="25" t="s">
        <v>2</v>
      </c>
      <c r="F4" s="25" t="s">
        <v>3</v>
      </c>
      <c r="G4" s="25" t="s">
        <v>4</v>
      </c>
      <c r="H4" s="26" t="s">
        <v>5</v>
      </c>
      <c r="J4" s="2"/>
    </row>
    <row r="5" spans="2:10" ht="25.35" hidden="1" customHeight="1" thickTop="1" thickBot="1" x14ac:dyDescent="0.3">
      <c r="B5" s="10" t="s">
        <v>31</v>
      </c>
      <c r="C5" s="22" t="s">
        <v>6</v>
      </c>
      <c r="D5" s="22" t="s">
        <v>7</v>
      </c>
      <c r="E5" s="22" t="s">
        <v>8</v>
      </c>
      <c r="F5" s="22" t="s">
        <v>9</v>
      </c>
      <c r="G5" s="22" t="s">
        <v>10</v>
      </c>
      <c r="H5" s="23" t="s">
        <v>11</v>
      </c>
    </row>
    <row r="6" spans="2:10" ht="25.35" hidden="1" customHeight="1" thickTop="1" thickBot="1" x14ac:dyDescent="0.3">
      <c r="B6" s="21">
        <v>45645</v>
      </c>
      <c r="C6" s="15">
        <f t="shared" ref="C6" si="0">B6-24</f>
        <v>45621</v>
      </c>
      <c r="D6" s="13">
        <f>B6-17</f>
        <v>45628</v>
      </c>
      <c r="E6" s="20">
        <f>B6+7</f>
        <v>45652</v>
      </c>
      <c r="F6" s="20">
        <f>B6+14</f>
        <v>45659</v>
      </c>
      <c r="G6" s="15">
        <f>B6+21</f>
        <v>45666</v>
      </c>
      <c r="H6" s="16">
        <f>B6+42</f>
        <v>45687</v>
      </c>
    </row>
    <row r="7" spans="2:10" ht="25.35" customHeight="1" thickTop="1" thickBot="1" x14ac:dyDescent="0.3">
      <c r="B7" s="11">
        <v>45673</v>
      </c>
      <c r="C7" s="13">
        <f t="shared" ref="C7:C18" si="1">B7-24</f>
        <v>45649</v>
      </c>
      <c r="D7" s="13">
        <f t="shared" ref="D7:D18" si="2">B7-17</f>
        <v>45656</v>
      </c>
      <c r="E7" s="13">
        <f t="shared" ref="E7:E16" si="3">B7+6</f>
        <v>45679</v>
      </c>
      <c r="F7" s="13">
        <f t="shared" ref="F7:F18" si="4">B7+13</f>
        <v>45686</v>
      </c>
      <c r="G7" s="13">
        <f t="shared" ref="G7:G15" si="5">B7+21</f>
        <v>45694</v>
      </c>
      <c r="H7" s="14">
        <f>B7+35</f>
        <v>45708</v>
      </c>
    </row>
    <row r="8" spans="2:10" ht="25.35" hidden="1" customHeight="1" thickTop="1" thickBot="1" x14ac:dyDescent="0.3">
      <c r="B8" s="11">
        <v>45708</v>
      </c>
      <c r="C8" s="13">
        <f t="shared" si="1"/>
        <v>45684</v>
      </c>
      <c r="D8" s="13">
        <f t="shared" si="2"/>
        <v>45691</v>
      </c>
      <c r="E8" s="13">
        <f t="shared" si="3"/>
        <v>45714</v>
      </c>
      <c r="F8" s="13">
        <f t="shared" si="4"/>
        <v>45721</v>
      </c>
      <c r="G8" s="13">
        <f t="shared" si="5"/>
        <v>45729</v>
      </c>
      <c r="H8" s="14">
        <f>B8+42</f>
        <v>45750</v>
      </c>
    </row>
    <row r="9" spans="2:10" ht="25.35" hidden="1" customHeight="1" thickTop="1" thickBot="1" x14ac:dyDescent="0.3">
      <c r="B9" s="11">
        <v>45736</v>
      </c>
      <c r="C9" s="13">
        <f t="shared" si="1"/>
        <v>45712</v>
      </c>
      <c r="D9" s="13">
        <f t="shared" si="2"/>
        <v>45719</v>
      </c>
      <c r="E9" s="13">
        <f t="shared" si="3"/>
        <v>45742</v>
      </c>
      <c r="F9" s="13">
        <f t="shared" si="4"/>
        <v>45749</v>
      </c>
      <c r="G9" s="13">
        <f t="shared" si="5"/>
        <v>45757</v>
      </c>
      <c r="H9" s="14">
        <f t="shared" ref="H9:H12" si="6">B9+35</f>
        <v>45771</v>
      </c>
    </row>
    <row r="10" spans="2:10" ht="25.35" hidden="1" customHeight="1" thickTop="1" thickBot="1" x14ac:dyDescent="0.3">
      <c r="B10" s="11">
        <v>45764</v>
      </c>
      <c r="C10" s="13">
        <f t="shared" si="1"/>
        <v>45740</v>
      </c>
      <c r="D10" s="13">
        <f t="shared" si="2"/>
        <v>45747</v>
      </c>
      <c r="E10" s="13">
        <f t="shared" si="3"/>
        <v>45770</v>
      </c>
      <c r="F10" s="13">
        <f t="shared" si="4"/>
        <v>45777</v>
      </c>
      <c r="G10" s="13">
        <f t="shared" si="5"/>
        <v>45785</v>
      </c>
      <c r="H10" s="14">
        <f>B10+42</f>
        <v>45806</v>
      </c>
    </row>
    <row r="11" spans="2:10" ht="25.35" hidden="1" customHeight="1" thickTop="1" thickBot="1" x14ac:dyDescent="0.3">
      <c r="B11" s="11">
        <v>45792</v>
      </c>
      <c r="C11" s="13">
        <f t="shared" si="1"/>
        <v>45768</v>
      </c>
      <c r="D11" s="13">
        <f t="shared" si="2"/>
        <v>45775</v>
      </c>
      <c r="E11" s="13">
        <f t="shared" si="3"/>
        <v>45798</v>
      </c>
      <c r="F11" s="13">
        <f t="shared" si="4"/>
        <v>45805</v>
      </c>
      <c r="G11" s="13">
        <f t="shared" si="5"/>
        <v>45813</v>
      </c>
      <c r="H11" s="14">
        <f>B11+42</f>
        <v>45834</v>
      </c>
    </row>
    <row r="12" spans="2:10" ht="25.35" hidden="1" customHeight="1" thickTop="1" thickBot="1" x14ac:dyDescent="0.3">
      <c r="B12" s="11">
        <v>45827</v>
      </c>
      <c r="C12" s="18">
        <f>B12-23</f>
        <v>45804</v>
      </c>
      <c r="D12" s="13">
        <f t="shared" si="2"/>
        <v>45810</v>
      </c>
      <c r="E12" s="13">
        <f t="shared" si="3"/>
        <v>45833</v>
      </c>
      <c r="F12" s="13">
        <f t="shared" si="4"/>
        <v>45840</v>
      </c>
      <c r="G12" s="13">
        <f t="shared" si="5"/>
        <v>45848</v>
      </c>
      <c r="H12" s="14">
        <f t="shared" si="6"/>
        <v>45862</v>
      </c>
    </row>
    <row r="13" spans="2:10" ht="25.35" hidden="1" customHeight="1" thickTop="1" thickBot="1" x14ac:dyDescent="0.3">
      <c r="B13" s="11">
        <v>45855</v>
      </c>
      <c r="C13" s="13">
        <f t="shared" si="1"/>
        <v>45831</v>
      </c>
      <c r="D13" s="13">
        <f t="shared" si="2"/>
        <v>45838</v>
      </c>
      <c r="E13" s="13">
        <f t="shared" si="3"/>
        <v>45861</v>
      </c>
      <c r="F13" s="13">
        <f t="shared" si="4"/>
        <v>45868</v>
      </c>
      <c r="G13" s="13">
        <f t="shared" si="5"/>
        <v>45876</v>
      </c>
      <c r="H13" s="14">
        <f>B13+42</f>
        <v>45897</v>
      </c>
    </row>
    <row r="14" spans="2:10" ht="25.35" hidden="1" customHeight="1" thickTop="1" thickBot="1" x14ac:dyDescent="0.3">
      <c r="B14" s="11">
        <v>45890</v>
      </c>
      <c r="C14" s="13">
        <f t="shared" si="1"/>
        <v>45866</v>
      </c>
      <c r="D14" s="13">
        <f t="shared" si="2"/>
        <v>45873</v>
      </c>
      <c r="E14" s="13">
        <f t="shared" si="3"/>
        <v>45896</v>
      </c>
      <c r="F14" s="13">
        <f t="shared" si="4"/>
        <v>45903</v>
      </c>
      <c r="G14" s="13">
        <f t="shared" si="5"/>
        <v>45911</v>
      </c>
      <c r="H14" s="14">
        <f>B14+42</f>
        <v>45932</v>
      </c>
    </row>
    <row r="15" spans="2:10" ht="25.35" hidden="1" customHeight="1" thickTop="1" thickBot="1" x14ac:dyDescent="0.3">
      <c r="B15" s="11">
        <v>45918</v>
      </c>
      <c r="C15" s="13">
        <f t="shared" si="1"/>
        <v>45894</v>
      </c>
      <c r="D15" s="18">
        <f>B15-16</f>
        <v>45902</v>
      </c>
      <c r="E15" s="13">
        <f t="shared" si="3"/>
        <v>45924</v>
      </c>
      <c r="F15" s="13">
        <f t="shared" si="4"/>
        <v>45931</v>
      </c>
      <c r="G15" s="13">
        <f t="shared" si="5"/>
        <v>45939</v>
      </c>
      <c r="H15" s="14">
        <f>B15+42</f>
        <v>45960</v>
      </c>
    </row>
    <row r="16" spans="2:10" ht="25.35" hidden="1" customHeight="1" thickTop="1" thickBot="1" x14ac:dyDescent="0.3">
      <c r="B16" s="11">
        <v>45946</v>
      </c>
      <c r="C16" s="13">
        <f t="shared" si="1"/>
        <v>45922</v>
      </c>
      <c r="D16" s="13">
        <f t="shared" si="2"/>
        <v>45929</v>
      </c>
      <c r="E16" s="13">
        <f t="shared" si="3"/>
        <v>45952</v>
      </c>
      <c r="F16" s="13">
        <f t="shared" si="4"/>
        <v>45959</v>
      </c>
      <c r="G16" s="13">
        <f>B16+21</f>
        <v>45967</v>
      </c>
      <c r="H16" s="17">
        <f>B16+41</f>
        <v>45987</v>
      </c>
    </row>
    <row r="17" spans="2:8" ht="25.35" hidden="1" customHeight="1" thickTop="1" thickBot="1" x14ac:dyDescent="0.3">
      <c r="B17" s="19">
        <v>45982</v>
      </c>
      <c r="C17" s="13">
        <f>B17-25</f>
        <v>45957</v>
      </c>
      <c r="D17" s="13">
        <f>B17-18</f>
        <v>45964</v>
      </c>
      <c r="E17" s="13">
        <f>B17+5</f>
        <v>45987</v>
      </c>
      <c r="F17" s="13">
        <f>B17+12</f>
        <v>45994</v>
      </c>
      <c r="G17" s="13">
        <f>B17+20</f>
        <v>46002</v>
      </c>
      <c r="H17" s="17">
        <f>B17+33</f>
        <v>46015</v>
      </c>
    </row>
    <row r="18" spans="2:8" ht="25.35" hidden="1" customHeight="1" thickTop="1" thickBot="1" x14ac:dyDescent="0.3">
      <c r="B18" s="12">
        <v>46009</v>
      </c>
      <c r="C18" s="15">
        <f t="shared" si="1"/>
        <v>45985</v>
      </c>
      <c r="D18" s="13">
        <f t="shared" si="2"/>
        <v>45992</v>
      </c>
      <c r="E18" s="13">
        <f>B18+6</f>
        <v>46015</v>
      </c>
      <c r="F18" s="13">
        <f t="shared" si="4"/>
        <v>46022</v>
      </c>
      <c r="G18" s="15">
        <f>B18+21</f>
        <v>46030</v>
      </c>
      <c r="H18" s="16">
        <f>B18+42</f>
        <v>46051</v>
      </c>
    </row>
    <row r="19" spans="2:8" ht="30.75" customHeight="1" thickTop="1" x14ac:dyDescent="0.25"/>
    <row r="20" spans="2:8" ht="18" customHeight="1" x14ac:dyDescent="0.25">
      <c r="B20" s="3" t="s">
        <v>12</v>
      </c>
    </row>
    <row r="21" spans="2:8" ht="18" customHeight="1" x14ac:dyDescent="0.25">
      <c r="B21" s="4" t="s">
        <v>13</v>
      </c>
    </row>
    <row r="22" spans="2:8" ht="18" customHeight="1" x14ac:dyDescent="0.25">
      <c r="B22" s="4" t="s">
        <v>33</v>
      </c>
    </row>
    <row r="23" spans="2:8" ht="18" customHeight="1" x14ac:dyDescent="0.25">
      <c r="B23" s="4" t="s">
        <v>32</v>
      </c>
    </row>
    <row r="24" spans="2:8" ht="18" customHeight="1" x14ac:dyDescent="0.25">
      <c r="B24" s="5"/>
    </row>
  </sheetData>
  <conditionalFormatting sqref="B17">
    <cfRule type="expression" dxfId="8" priority="31">
      <formula>AND($B$6&lt;&gt;"",$B$22=1)</formula>
    </cfRule>
    <cfRule type="expression" dxfId="7" priority="32">
      <formula>($B$6:$H$18=$K$10)</formula>
    </cfRule>
    <cfRule type="duplicateValues" dxfId="6" priority="33"/>
  </conditionalFormatting>
  <conditionalFormatting sqref="C7:C18 F17:H18 E7:H16">
    <cfRule type="duplicateValues" dxfId="5" priority="30"/>
  </conditionalFormatting>
  <conditionalFormatting sqref="E7:H16 F17:H18">
    <cfRule type="expression" dxfId="4" priority="28">
      <formula>AND($B$6&lt;&gt;"",$B$22=1)</formula>
    </cfRule>
    <cfRule type="expression" dxfId="3" priority="29">
      <formula>($B$6:$H$18=$K$10)</formula>
    </cfRule>
  </conditionalFormatting>
  <conditionalFormatting sqref="F6:H6 C6">
    <cfRule type="duplicateValues" dxfId="2" priority="3"/>
  </conditionalFormatting>
  <conditionalFormatting sqref="F6:H6 C6:C18">
    <cfRule type="expression" dxfId="1" priority="1">
      <formula>AND($B$6&lt;&gt;"",$B$22=1)</formula>
    </cfRule>
    <cfRule type="expression" dxfId="0" priority="2">
      <formula>($B$6:$H$18=$K$10)</formula>
    </cfRule>
  </conditionalFormatting>
  <printOptions horizontalCentered="1" verticalCentered="1"/>
  <pageMargins left="0.25" right="0.25" top="0.93348214285714282" bottom="0.75" header="0.3" footer="0.3"/>
  <pageSetup scale="51" orientation="landscape" r:id="rId1"/>
  <headerFooter>
    <oddHeader>&amp;C&amp;"Times New Roman,Bold"&amp;20&amp;K04-041INDOT Standards Committee
Schedule of Meetings, Submittals, and Distributions
for  &amp;K05-0192025</oddHeader>
  </headerFooter>
  <drawing r:id="rId2"/>
  <tableParts count="1">
    <tablePart r:id="rId3"/>
  </tableParts>
  <extLst>
    <ext xmlns:x15="http://schemas.microsoft.com/office/spreadsheetml/2010/11/main" uri="{3A4CF648-6AED-40f4-86FF-DC5316D8AED3}">
      <x14:slicerList xmlns:x14="http://schemas.microsoft.com/office/spreadsheetml/2009/9/main">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B4531-0366-4EE3-82B5-C98F0A339390}">
  <dimension ref="A1:B15"/>
  <sheetViews>
    <sheetView workbookViewId="0">
      <selection sqref="A1:B15"/>
    </sheetView>
  </sheetViews>
  <sheetFormatPr defaultRowHeight="14.4" x14ac:dyDescent="0.3"/>
  <cols>
    <col min="1" max="1" width="31" bestFit="1" customWidth="1"/>
    <col min="2" max="2" width="27.44140625" style="7" bestFit="1" customWidth="1"/>
  </cols>
  <sheetData>
    <row r="1" spans="1:2" x14ac:dyDescent="0.3">
      <c r="A1" s="8" t="s">
        <v>15</v>
      </c>
      <c r="B1" s="9" t="s">
        <v>16</v>
      </c>
    </row>
    <row r="2" spans="1:2" x14ac:dyDescent="0.3">
      <c r="A2" t="s">
        <v>17</v>
      </c>
      <c r="B2" s="7">
        <v>44928</v>
      </c>
    </row>
    <row r="3" spans="1:2" x14ac:dyDescent="0.3">
      <c r="A3" t="s">
        <v>18</v>
      </c>
      <c r="B3" s="7">
        <v>44942</v>
      </c>
    </row>
    <row r="4" spans="1:2" x14ac:dyDescent="0.3">
      <c r="A4" t="s">
        <v>19</v>
      </c>
      <c r="B4" s="7">
        <v>45023</v>
      </c>
    </row>
    <row r="5" spans="1:2" x14ac:dyDescent="0.3">
      <c r="A5" t="s">
        <v>20</v>
      </c>
      <c r="B5" s="7">
        <v>45048</v>
      </c>
    </row>
    <row r="6" spans="1:2" x14ac:dyDescent="0.3">
      <c r="A6" t="s">
        <v>21</v>
      </c>
      <c r="B6" s="7">
        <v>45075</v>
      </c>
    </row>
    <row r="7" spans="1:2" x14ac:dyDescent="0.3">
      <c r="A7" t="s">
        <v>22</v>
      </c>
      <c r="B7" s="7">
        <v>45111</v>
      </c>
    </row>
    <row r="8" spans="1:2" x14ac:dyDescent="0.3">
      <c r="A8" t="s">
        <v>23</v>
      </c>
      <c r="B8" s="7">
        <v>45173</v>
      </c>
    </row>
    <row r="9" spans="1:2" x14ac:dyDescent="0.3">
      <c r="A9" t="s">
        <v>24</v>
      </c>
      <c r="B9" s="7">
        <v>45208</v>
      </c>
    </row>
    <row r="10" spans="1:2" x14ac:dyDescent="0.3">
      <c r="A10" t="s">
        <v>25</v>
      </c>
      <c r="B10" s="7">
        <v>45237</v>
      </c>
    </row>
    <row r="11" spans="1:2" x14ac:dyDescent="0.3">
      <c r="A11" t="s">
        <v>26</v>
      </c>
      <c r="B11" s="7">
        <v>45240</v>
      </c>
    </row>
    <row r="12" spans="1:2" x14ac:dyDescent="0.3">
      <c r="A12" t="s">
        <v>27</v>
      </c>
      <c r="B12" s="7">
        <v>45253</v>
      </c>
    </row>
    <row r="13" spans="1:2" x14ac:dyDescent="0.3">
      <c r="A13" t="s">
        <v>28</v>
      </c>
      <c r="B13" s="7">
        <v>45254</v>
      </c>
    </row>
    <row r="14" spans="1:2" x14ac:dyDescent="0.3">
      <c r="A14" t="s">
        <v>29</v>
      </c>
      <c r="B14" s="7">
        <v>45285</v>
      </c>
    </row>
    <row r="15" spans="1:2" x14ac:dyDescent="0.3">
      <c r="A15" t="s">
        <v>30</v>
      </c>
      <c r="B15" s="7">
        <v>45286</v>
      </c>
    </row>
  </sheetData>
  <pageMargins left="0.7" right="0.7" top="0.75" bottom="0.75" header="0.3" footer="0.3"/>
  <pageSetup orientation="portrait" horizontalDpi="300" verticalDpi="300" r:id="rId1"/>
  <tableParts count="1">
    <tablePart r:id="rId2"/>
  </tableParts>
</worksheet>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Table</vt:lpstr>
    </vt:vector>
  </TitlesOfParts>
  <Company>State of Indiana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Podorvanova, Lana</dc:creator>
  <cp:lastModifiedBy>Podorvanova, Lana</cp:lastModifiedBy>
  <cp:lastPrinted>2022-11-28T14:10:37Z</cp:lastPrinted>
  <dcterms:created xsi:type="dcterms:W3CDTF">2019-08-22T15:02:25Z</dcterms:created>
  <dcterms:modified xsi:type="dcterms:W3CDTF">2024-12-20T14:54:51Z</dcterms:modified>
</cp:coreProperties>
</file>